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cuarto trimestr\FORMATOS LLENOS\"/>
    </mc:Choice>
  </mc:AlternateContent>
  <bookViews>
    <workbookView xWindow="0" yWindow="0" windowWidth="28800" windowHeight="124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61" l="1"/>
  <c r="A3" i="60"/>
  <c r="A3" i="65" l="1"/>
  <c r="A3" i="64"/>
  <c r="A3" i="63"/>
  <c r="D28" i="62" l="1"/>
  <c r="C135" i="62" l="1"/>
  <c r="C15" i="62" l="1"/>
  <c r="C185" i="60"/>
  <c r="C100" i="60"/>
  <c r="C107" i="60"/>
  <c r="C99" i="60" s="1"/>
  <c r="C117" i="60"/>
  <c r="C73" i="60"/>
  <c r="D62" i="59"/>
  <c r="C62" i="59"/>
  <c r="C98" i="60" l="1"/>
  <c r="C62" i="62"/>
  <c r="C65" i="60"/>
  <c r="C58" i="60" s="1"/>
  <c r="C46" i="60"/>
  <c r="C8" i="60" s="1"/>
  <c r="C28" i="62" l="1"/>
  <c r="C43" i="62" s="1"/>
  <c r="C103" i="59"/>
  <c r="C54" i="59" l="1"/>
  <c r="A1" i="59" l="1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5" i="62" l="1"/>
  <c r="D43" i="62" l="1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1" i="65"/>
  <c r="A3" i="59"/>
  <c r="E14" i="59"/>
  <c r="F14" i="59" s="1"/>
  <c r="G14" i="59" s="1"/>
  <c r="C39" i="64" l="1"/>
  <c r="A1" i="61"/>
  <c r="A1" i="62"/>
  <c r="A3" i="62"/>
  <c r="A1" i="60"/>
</calcChain>
</file>

<file path=xl/sharedStrings.xml><?xml version="1.0" encoding="utf-8"?>
<sst xmlns="http://schemas.openxmlformats.org/spreadsheetml/2006/main" count="988" uniqueCount="664">
  <si>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</si>
  <si>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</si>
  <si>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</si>
  <si>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</si>
  <si>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</si>
  <si>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</si>
  <si>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</si>
  <si>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</si>
  <si>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</si>
  <si>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</si>
  <si>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</si>
  <si>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</si>
  <si>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</si>
  <si>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</si>
  <si>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</si>
  <si>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</si>
  <si>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</si>
  <si>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</si>
  <si>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</si>
  <si>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</si>
  <si>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</si>
  <si>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</si>
  <si>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</si>
  <si>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</si>
  <si>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</si>
  <si>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</si>
  <si>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</si>
  <si>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</si>
  <si>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</si>
  <si>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</si>
  <si>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</si>
  <si>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</si>
  <si>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</si>
  <si>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</si>
  <si>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</si>
  <si>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</si>
  <si>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</si>
  <si>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</si>
  <si>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</si>
  <si>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</si>
  <si>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</si>
  <si>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</si>
  <si>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</si>
  <si>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</si>
  <si>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</si>
  <si>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</si>
  <si>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</si>
  <si>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</si>
  <si>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</si>
  <si>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</si>
  <si>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</si>
  <si>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</si>
  <si>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</si>
  <si>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</si>
  <si>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</si>
  <si>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</si>
  <si>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</si>
  <si>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</si>
  <si>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</si>
  <si>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</si>
  <si>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</si>
  <si>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</si>
  <si>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</si>
  <si>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</si>
  <si>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</si>
  <si>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</si>
  <si>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</si>
  <si>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</si>
  <si>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</si>
  <si>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</si>
  <si>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</si>
  <si>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</si>
  <si>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</si>
  <si>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</si>
  <si>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</si>
  <si>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</si>
  <si>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</si>
  <si>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</si>
  <si>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</si>
  <si>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</si>
  <si>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</si>
  <si>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</si>
  <si>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</si>
  <si>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</si>
  <si>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</si>
  <si>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</si>
  <si>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</si>
  <si>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</si>
  <si>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</si>
  <si>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</si>
  <si>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</si>
  <si>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</si>
  <si>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</si>
  <si>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</si>
  <si>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</si>
  <si>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</si>
  <si>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</si>
  <si>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</si>
  <si>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</si>
  <si>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</si>
  <si>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</si>
  <si>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</si>
  <si>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</si>
  <si>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</si>
  <si>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</si>
  <si>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</si>
  <si>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</si>
  <si>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</si>
  <si>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</si>
  <si>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</si>
  <si>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</si>
  <si>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</si>
  <si>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</si>
  <si>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</si>
  <si>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</si>
  <si>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</si>
  <si>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</si>
  <si>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</si>
  <si>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</si>
  <si>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</si>
  <si>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</si>
  <si>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</si>
  <si>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</si>
  <si>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</si>
  <si>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</si>
  <si>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</si>
  <si>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</si>
  <si>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</si>
  <si>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</si>
  <si>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</si>
  <si>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</si>
  <si>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</si>
  <si>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</si>
  <si>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</si>
  <si>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</si>
  <si>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</si>
  <si>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</si>
  <si>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</si>
  <si>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</si>
  <si>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</si>
  <si>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</si>
  <si>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</si>
  <si>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</si>
  <si>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</si>
  <si>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</si>
  <si>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</si>
  <si>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</si>
  <si>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</si>
  <si>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</si>
  <si>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</si>
  <si>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</si>
  <si>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</si>
  <si>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</si>
  <si>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</si>
  <si>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</si>
  <si>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</si>
  <si>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</si>
  <si>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</si>
  <si>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</si>
  <si>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</si>
  <si>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</si>
  <si>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</si>
  <si>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</si>
  <si>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</si>
  <si>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</si>
  <si>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</si>
  <si>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</si>
  <si>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</si>
  <si>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</si>
  <si>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</si>
  <si>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</si>
  <si>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</si>
  <si>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</si>
  <si>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</si>
  <si>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</si>
  <si>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</si>
  <si>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</si>
  <si>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</si>
  <si>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</si>
  <si>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</si>
  <si>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</si>
  <si>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</si>
  <si>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</si>
  <si>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</si>
  <si>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</si>
  <si>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</si>
  <si>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</si>
  <si>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</si>
  <si>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</si>
  <si>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</si>
  <si>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</si>
  <si>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</si>
  <si>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</si>
  <si>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</si>
  <si>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</si>
  <si>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</si>
  <si>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</si>
  <si>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</si>
  <si>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</si>
  <si>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</si>
  <si>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</si>
  <si>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</si>
  <si>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</si>
  <si>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</si>
  <si>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</si>
  <si>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</si>
  <si>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</si>
  <si>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</si>
  <si>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</si>
  <si>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</si>
  <si>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</si>
  <si>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</si>
  <si>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</si>
  <si>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</si>
  <si>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</si>
  <si>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</si>
  <si>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</si>
  <si>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</si>
  <si>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</si>
  <si>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</si>
  <si>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</si>
  <si>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</si>
  <si>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</si>
  <si>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</si>
  <si>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</si>
  <si>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</si>
  <si>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</si>
  <si>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</si>
  <si>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</si>
  <si>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</si>
  <si>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</si>
  <si>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</si>
  <si>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</si>
  <si>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</si>
  <si>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</si>
  <si>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</si>
  <si>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</si>
  <si>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</si>
  <si>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</si>
  <si>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</si>
  <si>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</si>
  <si>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</si>
  <si>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</si>
  <si>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</si>
  <si>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</si>
  <si>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</si>
  <si>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</si>
  <si>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</si>
  <si>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</si>
  <si>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</si>
  <si>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</si>
  <si>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</si>
  <si>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</si>
  <si>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</si>
  <si>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</si>
  <si>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</si>
  <si>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</si>
  <si>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</si>
  <si>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</si>
  <si>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</si>
  <si>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</si>
  <si>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</si>
  <si>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</si>
  <si>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</si>
  <si>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</si>
  <si>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</si>
  <si>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</si>
  <si>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</si>
  <si>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</si>
  <si>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</si>
  <si>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</si>
  <si>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</si>
  <si>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</si>
  <si>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</si>
  <si>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</si>
  <si>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</si>
  <si>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</si>
  <si>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</si>
  <si>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</si>
  <si>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</si>
  <si>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</si>
  <si>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</si>
  <si>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</si>
  <si>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</si>
  <si>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</si>
  <si>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</si>
  <si>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</si>
  <si>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</si>
  <si>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</si>
  <si>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</si>
  <si>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</si>
  <si>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</si>
  <si>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</si>
  <si>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</si>
  <si>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</si>
  <si>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</si>
  <si>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</si>
  <si>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</si>
  <si>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</si>
  <si>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</si>
  <si>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</si>
  <si>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</si>
  <si>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</si>
  <si>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</si>
  <si>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</si>
  <si>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</si>
  <si>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</si>
  <si>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</si>
  <si>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</si>
  <si>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</si>
  <si>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</si>
  <si>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</si>
  <si>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</si>
  <si>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</si>
  <si>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</si>
  <si>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</si>
  <si>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</si>
  <si>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</si>
  <si>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</si>
  <si>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</si>
  <si>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</si>
  <si>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</si>
  <si>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</si>
  <si>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</si>
  <si>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</si>
  <si>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</si>
  <si>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</si>
  <si>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</si>
  <si>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</si>
  <si>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</si>
  <si>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</si>
  <si>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</si>
  <si>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</si>
  <si>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</si>
  <si>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</si>
  <si>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</si>
  <si>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</si>
  <si>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</si>
  <si>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</si>
  <si>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</si>
  <si>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</si>
  <si>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</si>
  <si>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</si>
  <si>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</si>
  <si>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</si>
  <si>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</si>
  <si>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</si>
  <si>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</si>
  <si>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</si>
  <si>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</si>
  <si>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</si>
  <si>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</si>
  <si>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</si>
  <si>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</si>
  <si>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</si>
  <si>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</si>
  <si>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</si>
  <si>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</si>
  <si>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</si>
  <si>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</si>
  <si>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</si>
  <si>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</si>
  <si>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</si>
  <si>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</si>
  <si>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</si>
  <si>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</si>
  <si>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</si>
  <si>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</si>
  <si>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</si>
  <si>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</si>
  <si>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</si>
  <si>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</si>
  <si>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</si>
  <si>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</si>
  <si>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</si>
  <si>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</si>
  <si>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</si>
  <si>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</si>
  <si>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</si>
  <si>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</si>
  <si>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</si>
  <si>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</si>
  <si>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</si>
  <si>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</si>
  <si>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</si>
  <si>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</si>
  <si>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</si>
  <si>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</si>
  <si>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</si>
  <si>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</si>
  <si>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</si>
  <si>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</si>
  <si>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</si>
  <si>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</si>
  <si>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</si>
  <si>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</si>
  <si>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</si>
  <si>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</si>
  <si>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</si>
  <si>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</si>
  <si>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</si>
  <si>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</si>
  <si>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</si>
  <si>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</si>
  <si>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</si>
  <si>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</si>
  <si>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</si>
  <si>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</si>
  <si>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</si>
  <si>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</si>
  <si>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</si>
  <si>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</si>
  <si>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</si>
  <si>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</si>
  <si>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</si>
  <si>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</si>
  <si>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</si>
  <si>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</si>
  <si>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</si>
  <si>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</si>
  <si>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</si>
  <si>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</si>
  <si>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</si>
  <si>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</si>
  <si>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</si>
  <si>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</si>
  <si>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</si>
  <si>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</si>
  <si>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</si>
  <si>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</si>
  <si>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</si>
  <si>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</si>
  <si>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</si>
  <si>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</si>
  <si>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</si>
  <si>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</si>
  <si>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</si>
  <si>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</si>
  <si>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</si>
  <si>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</si>
  <si>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</si>
  <si>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</si>
  <si>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</si>
  <si>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</si>
  <si>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</si>
  <si>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</si>
  <si>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</si>
  <si>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</si>
  <si>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</si>
  <si>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</si>
  <si>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</si>
  <si>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</si>
  <si>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</si>
  <si>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</si>
  <si>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</si>
  <si>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</si>
  <si>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</si>
  <si>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</si>
  <si>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</si>
  <si>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</si>
  <si>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</si>
  <si>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</si>
  <si>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</si>
  <si>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</si>
  <si>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</si>
  <si>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</si>
  <si>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</si>
  <si>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</si>
  <si>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</si>
  <si>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</si>
  <si>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</si>
  <si>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</si>
  <si>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</si>
  <si>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</si>
  <si>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</si>
  <si>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</si>
  <si>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</si>
  <si>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</si>
  <si>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</si>
  <si>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</si>
  <si>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</si>
  <si>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</si>
  <si>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</si>
  <si>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</si>
  <si>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</si>
  <si>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</si>
  <si>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</si>
  <si>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</si>
  <si>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</si>
  <si>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</si>
  <si>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</si>
  <si>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</si>
  <si>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</si>
  <si>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</si>
  <si>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</si>
  <si>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</si>
  <si>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</si>
  <si>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</si>
  <si>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</si>
  <si>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</si>
  <si>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</si>
  <si>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</si>
  <si>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</si>
  <si>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</si>
  <si>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</si>
  <si>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</si>
  <si>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</si>
  <si>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</si>
  <si>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</si>
  <si>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</si>
  <si>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</si>
  <si>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</si>
  <si>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</si>
  <si>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</si>
  <si>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</si>
  <si>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</si>
  <si>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</si>
  <si>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</si>
  <si>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</si>
  <si>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</si>
  <si>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</si>
  <si>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</si>
  <si>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</si>
  <si>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</si>
  <si>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</si>
  <si>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</si>
  <si>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</si>
  <si>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</si>
  <si>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</si>
  <si>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</si>
  <si>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</si>
  <si>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</si>
  <si>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</si>
  <si>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</si>
  <si>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</si>
  <si>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</si>
  <si>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</si>
  <si>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</si>
  <si>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</si>
  <si>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</si>
  <si>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</si>
  <si>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</si>
  <si>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</si>
  <si>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</si>
  <si>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</si>
  <si>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</si>
  <si>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</si>
  <si>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</si>
  <si>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</si>
  <si>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</si>
  <si>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</si>
  <si>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</si>
  <si>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</si>
  <si>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</si>
  <si>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</si>
  <si>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</si>
  <si>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</si>
  <si>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</si>
  <si>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</si>
  <si>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</si>
  <si>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</si>
  <si>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</si>
  <si>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</si>
  <si>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</si>
  <si>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</si>
  <si>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</si>
  <si>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</si>
  <si>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</si>
  <si>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</si>
  <si>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</si>
  <si>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</si>
  <si>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</si>
  <si>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</si>
  <si>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</si>
  <si>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</si>
  <si>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</si>
  <si>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</si>
  <si>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</si>
  <si>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</si>
  <si>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</si>
  <si>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</si>
  <si>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</si>
  <si>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</si>
  <si>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</si>
  <si>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</si>
  <si>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</si>
  <si>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</si>
  <si>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</si>
  <si>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</si>
  <si>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</si>
  <si>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</si>
  <si>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</si>
  <si>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</si>
  <si>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</si>
  <si>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</si>
  <si>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</si>
  <si>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</si>
  <si>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</si>
  <si>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</si>
  <si>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</si>
  <si>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</si>
  <si>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</si>
  <si>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</si>
  <si>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</si>
  <si>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</si>
  <si>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</si>
  <si>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</si>
  <si>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</si>
  <si>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</si>
  <si>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</si>
  <si>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</si>
  <si>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</si>
  <si>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</si>
  <si>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</si>
  <si>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</si>
  <si>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</si>
  <si>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</si>
  <si>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</si>
  <si>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</si>
  <si>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</si>
  <si>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</si>
  <si>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</si>
  <si>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</si>
  <si>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</si>
  <si>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</si>
  <si>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</si>
  <si>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</si>
  <si>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</si>
  <si>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</si>
  <si>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</si>
  <si>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</si>
  <si>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</si>
  <si>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</si>
  <si>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</si>
  <si>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</si>
  <si>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</si>
  <si>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</si>
  <si>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</si>
  <si>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</si>
  <si>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</si>
  <si>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</si>
  <si>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</si>
  <si>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</si>
  <si>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</si>
  <si>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</si>
  <si>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</si>
  <si>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</si>
  <si>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</si>
  <si>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</si>
  <si>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</si>
  <si>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</si>
  <si>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Patronato del Parque Zoológico de León</t>
  </si>
  <si>
    <t xml:space="preserve"> </t>
  </si>
  <si>
    <t>UNITARIO</t>
  </si>
  <si>
    <t>COSTO DE ADQUISICÓN</t>
  </si>
  <si>
    <t>PEPS</t>
  </si>
  <si>
    <t xml:space="preserve">      -386,971.32</t>
  </si>
  <si>
    <t>AUTORIZA</t>
  </si>
  <si>
    <t>GENERA</t>
  </si>
  <si>
    <t>DIRECTORA ADMINISTRATIVA</t>
  </si>
  <si>
    <t>GERENCIA DE CONTABILIDAD Y PRESUPUESTO</t>
  </si>
  <si>
    <t>C.P. XOCHITL MARÍA HERNÁNDEZ MACÍAS</t>
  </si>
  <si>
    <t>C. P.  MARÍA GORETI LÓPEZ BUENO</t>
  </si>
  <si>
    <t>Del 01 de Enero al 31 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</si>
</sst>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9" fontId="13" fillId="0" borderId="0" xfId="14" applyFont="1"/>
    <xf numFmtId="0" fontId="5" fillId="0" borderId="0" xfId="3" applyFont="1" applyAlignment="1">
      <alignment horizontal="left"/>
    </xf>
    <xf numFmtId="4" fontId="13" fillId="0" borderId="0" xfId="9" applyNumberFormat="1" applyFont="1" applyAlignment="1">
      <alignment horizontal="right"/>
    </xf>
    <xf numFmtId="4" fontId="8" fillId="0" borderId="0" xfId="10" applyNumberFormat="1" applyFont="1"/>
    <xf numFmtId="4" fontId="2" fillId="0" borderId="0" xfId="12" applyNumberFormat="1" applyFont="1"/>
    <xf numFmtId="0" fontId="3" fillId="0" borderId="0" xfId="3" applyFont="1" applyAlignment="1" applyProtection="1">
      <alignment vertical="top" wrapText="1"/>
      <protection locked="0"/>
    </xf>
    <xf numFmtId="43" fontId="13" fillId="0" borderId="0" xfId="15" applyFont="1"/>
    <xf numFmtId="43" fontId="13" fillId="0" borderId="0" xfId="8" applyNumberFormat="1" applyFont="1"/>
    <xf numFmtId="43" fontId="3" fillId="0" borderId="0" xfId="15" applyFont="1"/>
    <xf numFmtId="43" fontId="13" fillId="0" borderId="0" xfId="9" applyNumberFormat="1" applyFont="1"/>
    <xf numFmtId="4" fontId="13" fillId="9" borderId="0" xfId="9" applyNumberFormat="1" applyFont="1" applyFill="1"/>
    <xf numFmtId="4" fontId="3" fillId="0" borderId="0" xfId="3" applyNumberFormat="1" applyFont="1" applyFill="1" applyBorder="1" applyAlignment="1" applyProtection="1">
      <alignment vertical="top" wrapText="1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2" fillId="0" borderId="0" xfId="3" applyFont="1" applyAlignment="1" applyProtection="1">
      <alignment horizontal="center" vertical="top" wrapText="1"/>
      <protection locked="0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3" fillId="0" borderId="0" xfId="3" applyFont="1" applyAlignment="1" applyProtection="1">
      <alignment horizontal="left" vertical="top" wrapText="1"/>
      <protection locked="0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5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F13" sqref="F1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652</v>
      </c>
      <c r="B1" s="149" t="s">
        <v>651</v>
      </c>
      <c r="C1" s="150" t="s">
        <v>0</v>
      </c>
      <c r="D1" s="151">
        <v>2022</v>
      </c>
    </row>
    <row r="2" spans="1:4" x14ac:dyDescent="0.2">
      <c r="A2" s="152" t="s">
        <v>652</v>
      </c>
      <c r="B2" s="152" t="s">
        <v>1</v>
      </c>
      <c r="C2" s="153" t="s">
        <v>2</v>
      </c>
      <c r="D2" s="154" t="s">
        <v>3</v>
      </c>
    </row>
    <row r="3" spans="1:4" x14ac:dyDescent="0.2">
      <c r="A3" s="152" t="s">
        <v>652</v>
      </c>
      <c r="B3" s="144" t="s">
        <v>663</v>
      </c>
      <c r="C3" s="153" t="s">
        <v>4</v>
      </c>
      <c r="D3" s="155">
        <v>4</v>
      </c>
    </row>
    <row r="4" spans="1:4" x14ac:dyDescent="0.2">
      <c r="A4" s="156" t="s">
        <v>5</v>
      </c>
      <c r="B4" s="145"/>
      <c r="C4" s="145"/>
      <c r="D4" s="157">
        <v>4</v>
      </c>
    </row>
    <row r="5" spans="1:4" ht="15" customHeight="1" x14ac:dyDescent="0.2">
      <c r="A5" s="146" t="s">
        <v>6</v>
      </c>
      <c r="B5" s="14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74" t="s">
        <v>64</v>
      </c>
      <c r="B43" s="174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disablePrompts="1"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29"/>
  <sheetViews>
    <sheetView showGridLines="0" workbookViewId="0">
      <selection activeCell="B23" sqref="B23:F28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4" width="14.5703125" style="55" customWidth="1"/>
    <col min="5" max="16384" width="11.42578125" style="55"/>
  </cols>
  <sheetData>
    <row r="1" spans="1:3" s="54" customFormat="1" ht="18" customHeight="1" x14ac:dyDescent="0.25">
      <c r="A1" s="182" t="str">
        <f>ESF!A1</f>
        <v xml:space="preserve"> </v>
      </c>
      <c r="B1" s="183"/>
      <c r="C1" s="184"/>
    </row>
    <row r="2" spans="1:3" s="54" customFormat="1" ht="18" customHeight="1" x14ac:dyDescent="0.25">
      <c r="A2" s="185" t="s">
        <v>523</v>
      </c>
      <c r="B2" s="186"/>
      <c r="C2" s="187"/>
    </row>
    <row r="3" spans="1:3" s="54" customFormat="1" ht="18" customHeight="1" x14ac:dyDescent="0.25">
      <c r="A3" s="185" t="str">
        <f>+'Notas a los Edos Financieros'!B3</f>
        <v>Del 01 de Enero al 31  de diciembre 2022</v>
      </c>
      <c r="B3" s="186"/>
      <c r="C3" s="187"/>
    </row>
    <row r="4" spans="1:3" s="56" customFormat="1" x14ac:dyDescent="0.2">
      <c r="A4" s="188" t="s">
        <v>524</v>
      </c>
      <c r="B4" s="189"/>
      <c r="C4" s="190"/>
    </row>
    <row r="5" spans="1:3" x14ac:dyDescent="0.2">
      <c r="A5" s="71" t="s">
        <v>525</v>
      </c>
      <c r="B5" s="71"/>
      <c r="C5" s="72">
        <v>85191217.411148742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6" x14ac:dyDescent="0.2">
      <c r="A17" s="86">
        <v>3.2</v>
      </c>
      <c r="B17" s="79" t="s">
        <v>537</v>
      </c>
      <c r="C17" s="77">
        <v>0</v>
      </c>
    </row>
    <row r="18" spans="1:6" x14ac:dyDescent="0.2">
      <c r="A18" s="86">
        <v>3.3</v>
      </c>
      <c r="B18" s="81" t="s">
        <v>538</v>
      </c>
      <c r="C18" s="87">
        <v>0</v>
      </c>
    </row>
    <row r="19" spans="1:6" x14ac:dyDescent="0.2">
      <c r="A19" s="73"/>
      <c r="B19" s="88"/>
      <c r="C19" s="89"/>
    </row>
    <row r="20" spans="1:6" x14ac:dyDescent="0.2">
      <c r="A20" s="90" t="s">
        <v>539</v>
      </c>
      <c r="B20" s="90"/>
      <c r="C20" s="72">
        <f>C5+C7-C15</f>
        <v>85191217.411148742</v>
      </c>
    </row>
    <row r="22" spans="1:6" x14ac:dyDescent="0.2">
      <c r="B22" s="38" t="s">
        <v>64</v>
      </c>
    </row>
    <row r="24" spans="1:6" ht="15" x14ac:dyDescent="0.25">
      <c r="B24" s="170" t="s">
        <v>657</v>
      </c>
      <c r="C24" s="170" t="s">
        <v>658</v>
      </c>
      <c r="D24"/>
      <c r="E24"/>
    </row>
    <row r="25" spans="1:6" ht="15" x14ac:dyDescent="0.25">
      <c r="B25" s="1"/>
      <c r="C25"/>
      <c r="D25"/>
      <c r="E25"/>
    </row>
    <row r="26" spans="1:6" ht="15" x14ac:dyDescent="0.25">
      <c r="B26" s="1"/>
      <c r="C26"/>
      <c r="D26"/>
      <c r="E26"/>
    </row>
    <row r="27" spans="1:6" ht="13.5" customHeight="1" x14ac:dyDescent="0.2">
      <c r="B27" s="163" t="s">
        <v>659</v>
      </c>
      <c r="C27" s="181" t="s">
        <v>660</v>
      </c>
      <c r="D27" s="181"/>
      <c r="E27" s="181"/>
      <c r="F27" s="181"/>
    </row>
    <row r="28" spans="1:6" ht="22.5" customHeight="1" x14ac:dyDescent="0.25">
      <c r="B28" s="163" t="s">
        <v>661</v>
      </c>
      <c r="C28" s="175" t="s">
        <v>662</v>
      </c>
      <c r="D28" s="175"/>
      <c r="E28"/>
    </row>
    <row r="29" spans="1:6" ht="15" x14ac:dyDescent="0.25">
      <c r="C29"/>
      <c r="D29"/>
      <c r="E29"/>
    </row>
  </sheetData>
  <mergeCells count="6">
    <mergeCell ref="C27:F27"/>
    <mergeCell ref="C28:D28"/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48"/>
  <sheetViews>
    <sheetView showGridLines="0" workbookViewId="0">
      <selection activeCell="H42" sqref="H42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91" t="str">
        <f>ESF!A1</f>
        <v xml:space="preserve"> </v>
      </c>
      <c r="B1" s="192"/>
      <c r="C1" s="193"/>
    </row>
    <row r="2" spans="1:3" s="57" customFormat="1" ht="18.95" customHeight="1" x14ac:dyDescent="0.25">
      <c r="A2" s="194" t="s">
        <v>540</v>
      </c>
      <c r="B2" s="195"/>
      <c r="C2" s="196"/>
    </row>
    <row r="3" spans="1:3" s="57" customFormat="1" ht="18.95" customHeight="1" x14ac:dyDescent="0.25">
      <c r="A3" s="194" t="str">
        <f>+'Notas a los Edos Financieros'!B3</f>
        <v>Del 01 de Enero al 31  de diciembre 2022</v>
      </c>
      <c r="B3" s="195"/>
      <c r="C3" s="196"/>
    </row>
    <row r="4" spans="1:3" x14ac:dyDescent="0.2">
      <c r="A4" s="188" t="s">
        <v>524</v>
      </c>
      <c r="B4" s="189"/>
      <c r="C4" s="190"/>
    </row>
    <row r="5" spans="1:3" x14ac:dyDescent="0.2">
      <c r="A5" s="101" t="s">
        <v>541</v>
      </c>
      <c r="B5" s="71"/>
      <c r="C5" s="94">
        <v>85191217.411148742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2444388.7800000003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243689.59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445497.19</v>
      </c>
    </row>
    <row r="16" spans="1:3" x14ac:dyDescent="0.2">
      <c r="A16" s="111">
        <v>2.9</v>
      </c>
      <c r="B16" s="93" t="s">
        <v>137</v>
      </c>
      <c r="C16" s="104">
        <v>1755202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SUM(C31:C37)</f>
        <v>2444388.7799999998</v>
      </c>
    </row>
    <row r="31" spans="1:3" x14ac:dyDescent="0.2">
      <c r="A31" s="111" t="s">
        <v>567</v>
      </c>
      <c r="B31" s="93" t="s">
        <v>414</v>
      </c>
      <c r="C31" s="104">
        <v>2026231.74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6" x14ac:dyDescent="0.2">
      <c r="A33" s="111" t="s">
        <v>569</v>
      </c>
      <c r="B33" s="93" t="s">
        <v>426</v>
      </c>
      <c r="C33" s="104">
        <v>0</v>
      </c>
    </row>
    <row r="34" spans="1:6" x14ac:dyDescent="0.2">
      <c r="A34" s="111" t="s">
        <v>570</v>
      </c>
      <c r="B34" s="93" t="s">
        <v>571</v>
      </c>
      <c r="C34" s="104">
        <v>0</v>
      </c>
    </row>
    <row r="35" spans="1:6" x14ac:dyDescent="0.2">
      <c r="A35" s="111" t="s">
        <v>572</v>
      </c>
      <c r="B35" s="93" t="s">
        <v>573</v>
      </c>
      <c r="C35" s="104">
        <v>0</v>
      </c>
    </row>
    <row r="36" spans="1:6" x14ac:dyDescent="0.2">
      <c r="A36" s="111" t="s">
        <v>574</v>
      </c>
      <c r="B36" s="93" t="s">
        <v>434</v>
      </c>
      <c r="C36" s="104">
        <v>0</v>
      </c>
    </row>
    <row r="37" spans="1:6" x14ac:dyDescent="0.2">
      <c r="A37" s="111" t="s">
        <v>575</v>
      </c>
      <c r="B37" s="103" t="s">
        <v>576</v>
      </c>
      <c r="C37" s="110">
        <v>418157.04</v>
      </c>
    </row>
    <row r="38" spans="1:6" x14ac:dyDescent="0.2">
      <c r="A38" s="95"/>
      <c r="B38" s="98"/>
      <c r="C38" s="99"/>
    </row>
    <row r="39" spans="1:6" x14ac:dyDescent="0.2">
      <c r="A39" s="100" t="s">
        <v>577</v>
      </c>
      <c r="B39" s="71"/>
      <c r="C39" s="72">
        <f>C5-C7+C30</f>
        <v>85191217.411148742</v>
      </c>
      <c r="D39" s="161" t="s">
        <v>652</v>
      </c>
      <c r="E39" s="161" t="s">
        <v>652</v>
      </c>
    </row>
    <row r="41" spans="1:6" x14ac:dyDescent="0.2">
      <c r="B41" s="38" t="s">
        <v>64</v>
      </c>
    </row>
    <row r="44" spans="1:6" ht="15" x14ac:dyDescent="0.25">
      <c r="B44" s="170" t="s">
        <v>657</v>
      </c>
      <c r="C44" s="170" t="s">
        <v>658</v>
      </c>
      <c r="D44"/>
      <c r="E44"/>
    </row>
    <row r="45" spans="1:6" ht="15" x14ac:dyDescent="0.25">
      <c r="B45" s="1"/>
      <c r="C45"/>
      <c r="D45"/>
      <c r="E45"/>
    </row>
    <row r="46" spans="1:6" ht="15" x14ac:dyDescent="0.25">
      <c r="B46" s="1"/>
      <c r="C46"/>
      <c r="D46"/>
      <c r="E46"/>
    </row>
    <row r="47" spans="1:6" x14ac:dyDescent="0.2">
      <c r="B47" s="163" t="s">
        <v>659</v>
      </c>
      <c r="C47" s="181" t="s">
        <v>660</v>
      </c>
      <c r="D47" s="181"/>
      <c r="E47" s="181"/>
      <c r="F47" s="181"/>
    </row>
    <row r="48" spans="1:6" ht="15" x14ac:dyDescent="0.25">
      <c r="B48" s="163" t="s">
        <v>661</v>
      </c>
      <c r="C48" s="175" t="s">
        <v>662</v>
      </c>
      <c r="D48" s="175"/>
      <c r="E48"/>
    </row>
  </sheetData>
  <mergeCells count="6">
    <mergeCell ref="C47:F47"/>
    <mergeCell ref="C48:D48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A17:A28 A31:A37" numberStoredAsText="1"/>
    <ignoredError sqref="A1:C2 B3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workbookViewId="0">
      <selection activeCell="I20" sqref="I20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80" t="str">
        <f>'Notas a los Edos Financieros'!A1</f>
        <v xml:space="preserve"> </v>
      </c>
      <c r="B1" s="197"/>
      <c r="C1" s="197"/>
      <c r="D1" s="197"/>
      <c r="E1" s="197"/>
      <c r="F1" s="197"/>
      <c r="G1" s="45" t="s">
        <v>0</v>
      </c>
      <c r="H1" s="46">
        <f>'Notas a los Edos Financieros'!D1</f>
        <v>2022</v>
      </c>
    </row>
    <row r="2" spans="1:10" ht="18.95" customHeight="1" x14ac:dyDescent="0.2">
      <c r="A2" s="180" t="s">
        <v>578</v>
      </c>
      <c r="B2" s="197"/>
      <c r="C2" s="197"/>
      <c r="D2" s="197"/>
      <c r="E2" s="197"/>
      <c r="F2" s="197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80" t="str">
        <f>+'Notas a los Edos Financieros'!B3</f>
        <v>Del 01 de Enero al 31  de diciembre 2022</v>
      </c>
      <c r="B3" s="197"/>
      <c r="C3" s="197"/>
      <c r="D3" s="197"/>
      <c r="E3" s="197"/>
      <c r="F3" s="197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98" t="s">
        <v>629</v>
      </c>
      <c r="B5" s="198"/>
      <c r="C5" s="198"/>
      <c r="D5" s="198"/>
      <c r="E5" s="19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99" t="s">
        <v>632</v>
      </c>
      <c r="C10" s="199"/>
      <c r="D10" s="199"/>
      <c r="E10" s="199"/>
    </row>
    <row r="11" spans="1:8" s="6" customFormat="1" ht="12.9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99" t="s">
        <v>636</v>
      </c>
      <c r="C12" s="199"/>
      <c r="D12" s="199"/>
      <c r="E12" s="199"/>
    </row>
    <row r="13" spans="1:8" s="6" customFormat="1" ht="26.1" customHeight="1" x14ac:dyDescent="0.2">
      <c r="A13" s="118" t="s">
        <v>637</v>
      </c>
      <c r="B13" s="199" t="s">
        <v>638</v>
      </c>
      <c r="C13" s="199"/>
      <c r="D13" s="199"/>
      <c r="E13" s="19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2.95" customHeight="1" x14ac:dyDescent="0.2">
      <c r="A16" s="118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9" t="s">
        <v>642</v>
      </c>
    </row>
    <row r="20" spans="1:4" s="6" customFormat="1" ht="12.9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53"/>
  <sheetViews>
    <sheetView zoomScaleNormal="100" workbookViewId="0">
      <selection activeCell="D155" sqref="D155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9" width="9.85546875" style="38" bestFit="1" customWidth="1"/>
    <col min="10" max="16384" width="9.140625" style="38"/>
  </cols>
  <sheetData>
    <row r="1" spans="1:8" s="35" customFormat="1" ht="18.95" customHeight="1" x14ac:dyDescent="0.25">
      <c r="A1" s="176" t="str">
        <f>'Notas a los Edos Financieros'!A1</f>
        <v xml:space="preserve"> </v>
      </c>
      <c r="B1" s="177"/>
      <c r="C1" s="177"/>
      <c r="D1" s="177"/>
      <c r="E1" s="177"/>
      <c r="F1" s="177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76" t="s">
        <v>65</v>
      </c>
      <c r="B2" s="177"/>
      <c r="C2" s="177"/>
      <c r="D2" s="177"/>
      <c r="E2" s="177"/>
      <c r="F2" s="177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76" t="str">
        <f>'Notas a los Edos Financieros'!A3</f>
        <v xml:space="preserve"> </v>
      </c>
      <c r="B3" s="177"/>
      <c r="C3" s="177"/>
      <c r="D3" s="177"/>
      <c r="E3" s="177"/>
      <c r="F3" s="177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175379.99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813272.93</v>
      </c>
    </row>
    <row r="33" spans="1:8" x14ac:dyDescent="0.2">
      <c r="A33" s="40">
        <v>1141</v>
      </c>
      <c r="B33" s="38" t="s">
        <v>101</v>
      </c>
      <c r="C33" s="42">
        <v>813272.93</v>
      </c>
      <c r="D33" s="38" t="s">
        <v>653</v>
      </c>
      <c r="E33" s="38" t="s">
        <v>654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1726804.33</v>
      </c>
    </row>
    <row r="42" spans="1:8" x14ac:dyDescent="0.2">
      <c r="A42" s="40">
        <v>1151</v>
      </c>
      <c r="B42" s="38" t="s">
        <v>111</v>
      </c>
      <c r="C42" s="42">
        <v>1726804.33</v>
      </c>
      <c r="D42" s="38" t="s">
        <v>655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9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9" x14ac:dyDescent="0.2">
      <c r="A50" s="40">
        <v>1214</v>
      </c>
      <c r="B50" s="38" t="s">
        <v>115</v>
      </c>
      <c r="C50" s="42">
        <v>0</v>
      </c>
    </row>
    <row r="52" spans="1:9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9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9" x14ac:dyDescent="0.2">
      <c r="A54" s="40">
        <v>1230</v>
      </c>
      <c r="B54" s="38" t="s">
        <v>121</v>
      </c>
      <c r="C54" s="42">
        <f>SUM(C55:C61)</f>
        <v>84172044.359999999</v>
      </c>
      <c r="D54" s="42">
        <v>0</v>
      </c>
      <c r="E54" s="42">
        <v>0</v>
      </c>
    </row>
    <row r="55" spans="1:9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9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9" x14ac:dyDescent="0.2">
      <c r="A57" s="40">
        <v>1233</v>
      </c>
      <c r="B57" s="38" t="s">
        <v>124</v>
      </c>
      <c r="C57" s="42">
        <v>40382615.159999996</v>
      </c>
      <c r="D57" s="42">
        <v>0</v>
      </c>
      <c r="E57" s="42">
        <v>0</v>
      </c>
    </row>
    <row r="58" spans="1:9" x14ac:dyDescent="0.2">
      <c r="A58" s="40">
        <v>1234</v>
      </c>
      <c r="B58" s="38" t="s">
        <v>125</v>
      </c>
      <c r="C58" s="42">
        <v>43272083.710000001</v>
      </c>
      <c r="D58" s="42">
        <v>0</v>
      </c>
      <c r="E58" s="42">
        <v>0</v>
      </c>
    </row>
    <row r="59" spans="1:9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  <c r="H59" s="164"/>
      <c r="I59" s="165"/>
    </row>
    <row r="60" spans="1:9" x14ac:dyDescent="0.2">
      <c r="A60" s="40">
        <v>1236</v>
      </c>
      <c r="B60" s="38" t="s">
        <v>127</v>
      </c>
      <c r="C60" s="42">
        <v>517345.49</v>
      </c>
      <c r="D60" s="42">
        <v>0</v>
      </c>
      <c r="E60" s="42">
        <v>0</v>
      </c>
    </row>
    <row r="61" spans="1:9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  <c r="F61" s="164"/>
      <c r="G61" s="42"/>
    </row>
    <row r="62" spans="1:9" x14ac:dyDescent="0.2">
      <c r="A62" s="40">
        <v>1240</v>
      </c>
      <c r="B62" s="38" t="s">
        <v>129</v>
      </c>
      <c r="C62" s="42">
        <f>SUM(C63:C70)</f>
        <v>34887302.060000002</v>
      </c>
      <c r="D62" s="42">
        <f>SUM(D63:D70)</f>
        <v>2026231.74</v>
      </c>
      <c r="E62" s="42">
        <v>12932629.141487502</v>
      </c>
      <c r="F62" s="42"/>
      <c r="G62" s="158">
        <v>0.1</v>
      </c>
    </row>
    <row r="63" spans="1:9" x14ac:dyDescent="0.2">
      <c r="A63" s="40">
        <v>1241</v>
      </c>
      <c r="B63" s="38" t="s">
        <v>130</v>
      </c>
      <c r="C63" s="42">
        <v>2216170.0299999998</v>
      </c>
      <c r="D63" s="42">
        <v>33104.49</v>
      </c>
      <c r="E63" s="42">
        <v>1921914.79</v>
      </c>
      <c r="F63" s="42"/>
      <c r="G63" s="158">
        <v>0.1</v>
      </c>
    </row>
    <row r="64" spans="1:9" x14ac:dyDescent="0.2">
      <c r="A64" s="40">
        <v>1242</v>
      </c>
      <c r="B64" s="38" t="s">
        <v>131</v>
      </c>
      <c r="C64" s="42">
        <v>345469.04</v>
      </c>
      <c r="D64" s="42">
        <v>0</v>
      </c>
      <c r="E64" s="42">
        <v>345469.04</v>
      </c>
      <c r="F64" s="42"/>
      <c r="G64" s="158">
        <v>0.1</v>
      </c>
    </row>
    <row r="65" spans="1:8" x14ac:dyDescent="0.2">
      <c r="A65" s="40">
        <v>1243</v>
      </c>
      <c r="B65" s="38" t="s">
        <v>132</v>
      </c>
      <c r="C65" s="42">
        <v>467142.94</v>
      </c>
      <c r="D65" s="42">
        <v>45409.65</v>
      </c>
      <c r="E65" s="42">
        <v>301188.60999999993</v>
      </c>
      <c r="F65" s="42"/>
      <c r="G65" s="158">
        <v>0.1</v>
      </c>
    </row>
    <row r="66" spans="1:8" x14ac:dyDescent="0.2">
      <c r="A66" s="40">
        <v>1244</v>
      </c>
      <c r="B66" s="38" t="s">
        <v>133</v>
      </c>
      <c r="C66" s="42">
        <v>9362944.7799999993</v>
      </c>
      <c r="D66" s="42">
        <v>1587420.11</v>
      </c>
      <c r="E66" s="42">
        <v>7227108.6614875002</v>
      </c>
      <c r="F66" s="42"/>
      <c r="G66" s="158">
        <v>0.25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  <c r="F67" s="42"/>
      <c r="G67" s="158"/>
    </row>
    <row r="68" spans="1:8" x14ac:dyDescent="0.2">
      <c r="A68" s="40">
        <v>1246</v>
      </c>
      <c r="B68" s="38" t="s">
        <v>135</v>
      </c>
      <c r="C68" s="42">
        <v>3934909.08</v>
      </c>
      <c r="D68" s="42">
        <v>360297.49</v>
      </c>
      <c r="E68" s="42">
        <v>3136948.04</v>
      </c>
      <c r="F68" s="42"/>
      <c r="G68" s="158">
        <v>0.1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  <c r="F69" s="42"/>
      <c r="G69" s="42"/>
    </row>
    <row r="70" spans="1:8" x14ac:dyDescent="0.2">
      <c r="A70" s="40">
        <v>1248</v>
      </c>
      <c r="B70" s="38" t="s">
        <v>137</v>
      </c>
      <c r="C70" s="42">
        <v>18560666.190000001</v>
      </c>
      <c r="D70" s="42">
        <v>0</v>
      </c>
      <c r="E70" s="42">
        <v>0</v>
      </c>
      <c r="G70" s="42"/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52952.72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52952.72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SUM(C104:C115)</f>
        <v>4963937.54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3274386.26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1689551.28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6" spans="2:5" ht="12.75" x14ac:dyDescent="0.2">
      <c r="B146" s="159"/>
    </row>
    <row r="147" spans="2:5" ht="12.75" x14ac:dyDescent="0.2">
      <c r="B147" s="159"/>
      <c r="C147" s="169"/>
      <c r="D147" s="169"/>
      <c r="E147" s="169"/>
    </row>
    <row r="148" spans="2:5" x14ac:dyDescent="0.2">
      <c r="B148" s="170" t="s">
        <v>657</v>
      </c>
      <c r="C148" s="171"/>
      <c r="D148" s="178" t="s">
        <v>658</v>
      </c>
      <c r="E148" s="178"/>
    </row>
    <row r="149" spans="2:5" x14ac:dyDescent="0.2">
      <c r="B149" s="1"/>
      <c r="C149" s="163"/>
      <c r="D149" s="172"/>
      <c r="E149" s="163"/>
    </row>
    <row r="150" spans="2:5" x14ac:dyDescent="0.2">
      <c r="B150" s="1"/>
      <c r="C150" s="163"/>
      <c r="D150" s="172"/>
      <c r="E150" s="163"/>
    </row>
    <row r="151" spans="2:5" x14ac:dyDescent="0.2">
      <c r="B151" s="163" t="s">
        <v>659</v>
      </c>
      <c r="C151" s="163"/>
      <c r="D151" s="175" t="s">
        <v>660</v>
      </c>
      <c r="E151" s="175"/>
    </row>
    <row r="152" spans="2:5" x14ac:dyDescent="0.2">
      <c r="B152" s="163" t="s">
        <v>661</v>
      </c>
      <c r="C152" s="163"/>
      <c r="D152" s="175" t="s">
        <v>662</v>
      </c>
      <c r="E152" s="175"/>
    </row>
    <row r="153" spans="2:5" x14ac:dyDescent="0.2">
      <c r="B153" s="173"/>
      <c r="C153" s="169"/>
      <c r="D153" s="169"/>
      <c r="E153" s="169"/>
    </row>
  </sheetData>
  <sheetProtection formatCells="0" formatColumns="0" formatRows="0" insertColumns="0" insertRows="0" insertHyperlinks="0" deleteColumns="0" deleteRows="0" sort="0" autoFilter="0" pivotTables="0"/>
  <mergeCells count="6">
    <mergeCell ref="D152:E152"/>
    <mergeCell ref="A1:F1"/>
    <mergeCell ref="A2:F2"/>
    <mergeCell ref="A3:F3"/>
    <mergeCell ref="D148:E148"/>
    <mergeCell ref="D151:E151"/>
  </mergeCells>
  <pageMargins left="0.70866141732283472" right="0.70866141732283472" top="0.74803149606299213" bottom="0.74803149606299213" header="0.31496062992125984" footer="0.31496062992125984"/>
  <pageSetup scale="6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228"/>
  <sheetViews>
    <sheetView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79" t="str">
        <f>ESF!A1</f>
        <v xml:space="preserve"> </v>
      </c>
      <c r="B1" s="179"/>
      <c r="C1" s="179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79" t="s">
        <v>251</v>
      </c>
      <c r="B2" s="179"/>
      <c r="C2" s="179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79" t="str">
        <f>+'Notas a los Edos Financieros'!B3</f>
        <v>Del 01 de Enero al 31  de diciembre 2022</v>
      </c>
      <c r="B3" s="179"/>
      <c r="C3" s="179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f>+C46</f>
        <v>60505406.880000003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f>+C49</f>
        <v>60505406.880000003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60505406.880000003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f>+C65</f>
        <v>22331535.920000002</v>
      </c>
      <c r="D58" s="66" t="s">
        <v>652</v>
      </c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f>+C67</f>
        <v>22331535.920000002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22331535.920000002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f>+C74</f>
        <v>23311.27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23311.27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6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6" x14ac:dyDescent="0.2">
      <c r="A98" s="68">
        <v>5000</v>
      </c>
      <c r="B98" s="66" t="s">
        <v>45</v>
      </c>
      <c r="C98" s="162">
        <f>+C99+C185</f>
        <v>83247225.390000001</v>
      </c>
      <c r="D98" s="70">
        <f>IFERROR(C98/C98,"")</f>
        <v>1</v>
      </c>
      <c r="E98" s="166"/>
    </row>
    <row r="99" spans="1:6" x14ac:dyDescent="0.2">
      <c r="A99" s="68">
        <v>5100</v>
      </c>
      <c r="B99" s="66" t="s">
        <v>333</v>
      </c>
      <c r="C99" s="69">
        <f>+C100+C107+C117</f>
        <v>81220993.650000006</v>
      </c>
      <c r="D99" s="70">
        <f t="shared" ref="D99:D162" si="0">IFERROR(C99/C99,"")</f>
        <v>1</v>
      </c>
      <c r="E99" s="166"/>
    </row>
    <row r="100" spans="1:6" x14ac:dyDescent="0.2">
      <c r="A100" s="68">
        <v>5110</v>
      </c>
      <c r="B100" s="66" t="s">
        <v>334</v>
      </c>
      <c r="C100" s="162">
        <f>SUM(C101:C106)</f>
        <v>40083501.899999999</v>
      </c>
      <c r="D100" s="70">
        <f t="shared" si="0"/>
        <v>1</v>
      </c>
      <c r="E100" s="166"/>
    </row>
    <row r="101" spans="1:6" x14ac:dyDescent="0.2">
      <c r="A101" s="68">
        <v>5111</v>
      </c>
      <c r="B101" s="66" t="s">
        <v>335</v>
      </c>
      <c r="C101" s="69">
        <v>18078588.289999999</v>
      </c>
      <c r="D101" s="70">
        <f t="shared" si="0"/>
        <v>1</v>
      </c>
      <c r="E101" s="66"/>
    </row>
    <row r="102" spans="1:6" x14ac:dyDescent="0.2">
      <c r="A102" s="68">
        <v>5112</v>
      </c>
      <c r="B102" s="66" t="s">
        <v>336</v>
      </c>
      <c r="C102" s="69">
        <v>1375454.14</v>
      </c>
      <c r="D102" s="70">
        <f t="shared" si="0"/>
        <v>1</v>
      </c>
      <c r="E102" s="66"/>
    </row>
    <row r="103" spans="1:6" x14ac:dyDescent="0.2">
      <c r="A103" s="68">
        <v>5113</v>
      </c>
      <c r="B103" s="66" t="s">
        <v>337</v>
      </c>
      <c r="C103" s="69">
        <v>5673080.96</v>
      </c>
      <c r="D103" s="70">
        <f t="shared" si="0"/>
        <v>1</v>
      </c>
      <c r="E103" s="66"/>
    </row>
    <row r="104" spans="1:6" x14ac:dyDescent="0.2">
      <c r="A104" s="68">
        <v>5114</v>
      </c>
      <c r="B104" s="66" t="s">
        <v>338</v>
      </c>
      <c r="C104" s="69">
        <v>5591883.9000000004</v>
      </c>
      <c r="D104" s="70">
        <f t="shared" si="0"/>
        <v>1</v>
      </c>
      <c r="E104" s="66"/>
    </row>
    <row r="105" spans="1:6" x14ac:dyDescent="0.2">
      <c r="A105" s="68">
        <v>5115</v>
      </c>
      <c r="B105" s="66" t="s">
        <v>339</v>
      </c>
      <c r="C105" s="69">
        <v>9364494.6099999994</v>
      </c>
      <c r="D105" s="70">
        <f t="shared" si="0"/>
        <v>1</v>
      </c>
      <c r="E105" s="66"/>
    </row>
    <row r="106" spans="1:6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6" x14ac:dyDescent="0.2">
      <c r="A107" s="68">
        <v>5120</v>
      </c>
      <c r="B107" s="66" t="s">
        <v>341</v>
      </c>
      <c r="C107" s="162">
        <f>SUM(C108:C116)</f>
        <v>27208358.330000002</v>
      </c>
      <c r="D107" s="70">
        <f t="shared" si="0"/>
        <v>1</v>
      </c>
      <c r="E107" s="166"/>
      <c r="F107" s="165"/>
    </row>
    <row r="108" spans="1:6" x14ac:dyDescent="0.2">
      <c r="A108" s="68">
        <v>5121</v>
      </c>
      <c r="B108" s="66" t="s">
        <v>342</v>
      </c>
      <c r="C108" s="69">
        <v>1159370.07</v>
      </c>
      <c r="D108" s="70">
        <f t="shared" si="0"/>
        <v>1</v>
      </c>
      <c r="E108" s="66"/>
    </row>
    <row r="109" spans="1:6" x14ac:dyDescent="0.2">
      <c r="A109" s="68">
        <v>5122</v>
      </c>
      <c r="B109" s="66" t="s">
        <v>343</v>
      </c>
      <c r="C109" s="69">
        <v>14595641.51</v>
      </c>
      <c r="D109" s="70">
        <f t="shared" si="0"/>
        <v>1</v>
      </c>
      <c r="E109" s="66"/>
    </row>
    <row r="110" spans="1:6" x14ac:dyDescent="0.2">
      <c r="A110" s="68">
        <v>5123</v>
      </c>
      <c r="B110" s="66" t="s">
        <v>344</v>
      </c>
      <c r="C110" s="69">
        <v>8180331.1299999999</v>
      </c>
      <c r="D110" s="70">
        <f t="shared" si="0"/>
        <v>1</v>
      </c>
      <c r="E110" s="66"/>
    </row>
    <row r="111" spans="1:6" x14ac:dyDescent="0.2">
      <c r="A111" s="68">
        <v>5124</v>
      </c>
      <c r="B111" s="66" t="s">
        <v>345</v>
      </c>
      <c r="C111" s="69">
        <v>1513025.82</v>
      </c>
      <c r="D111" s="70">
        <f t="shared" si="0"/>
        <v>1</v>
      </c>
      <c r="E111" s="66"/>
    </row>
    <row r="112" spans="1:6" x14ac:dyDescent="0.2">
      <c r="A112" s="68">
        <v>5125</v>
      </c>
      <c r="B112" s="66" t="s">
        <v>346</v>
      </c>
      <c r="C112" s="69">
        <v>183364.97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347</v>
      </c>
      <c r="C113" s="69">
        <v>736689.91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69">
        <v>374689.34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349</v>
      </c>
      <c r="C115" s="69">
        <v>1484.8</v>
      </c>
      <c r="D115" s="70">
        <f t="shared" si="0"/>
        <v>1</v>
      </c>
      <c r="E115" s="66"/>
    </row>
    <row r="116" spans="1:5" x14ac:dyDescent="0.2">
      <c r="A116" s="68">
        <v>5129</v>
      </c>
      <c r="B116" s="66" t="s">
        <v>350</v>
      </c>
      <c r="C116" s="69">
        <v>463760.78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351</v>
      </c>
      <c r="C117" s="162">
        <f>SUM(C118:C126)</f>
        <v>13929133.42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1843285.02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1391096.34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354</v>
      </c>
      <c r="C120" s="69">
        <v>1065822.17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807028.01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4094272.51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448962.5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358</v>
      </c>
      <c r="C124" s="69">
        <v>337331.74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2442922.12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360</v>
      </c>
      <c r="C126" s="69">
        <v>1498413.01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f>+C191</f>
        <v>2026231.74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414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2026231.74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0" spans="1:5" ht="12.75" x14ac:dyDescent="0.2">
      <c r="B220" s="159"/>
    </row>
    <row r="222" spans="1:5" ht="12.75" x14ac:dyDescent="0.2">
      <c r="B222" s="159"/>
      <c r="C222" s="169"/>
      <c r="D222" s="169"/>
      <c r="E222" s="169"/>
    </row>
    <row r="223" spans="1:5" x14ac:dyDescent="0.2">
      <c r="B223" s="170" t="s">
        <v>657</v>
      </c>
      <c r="C223" s="171"/>
      <c r="D223" s="178" t="s">
        <v>658</v>
      </c>
      <c r="E223" s="178"/>
    </row>
    <row r="224" spans="1:5" x14ac:dyDescent="0.2">
      <c r="B224" s="1"/>
      <c r="C224" s="163"/>
      <c r="D224" s="172"/>
      <c r="E224" s="163"/>
    </row>
    <row r="225" spans="2:5" x14ac:dyDescent="0.2">
      <c r="B225" s="1"/>
      <c r="C225" s="163"/>
      <c r="D225" s="172"/>
      <c r="E225" s="163"/>
    </row>
    <row r="226" spans="2:5" x14ac:dyDescent="0.2">
      <c r="B226" s="163" t="s">
        <v>659</v>
      </c>
      <c r="C226" s="163"/>
      <c r="D226" s="175" t="s">
        <v>660</v>
      </c>
      <c r="E226" s="175"/>
    </row>
    <row r="227" spans="2:5" x14ac:dyDescent="0.2">
      <c r="B227" s="163" t="s">
        <v>661</v>
      </c>
      <c r="C227" s="163"/>
      <c r="D227" s="175" t="s">
        <v>662</v>
      </c>
      <c r="E227" s="175"/>
    </row>
    <row r="228" spans="2:5" x14ac:dyDescent="0.2">
      <c r="B228" s="173"/>
      <c r="C228" s="169"/>
      <c r="D228" s="169"/>
      <c r="E228" s="169"/>
    </row>
  </sheetData>
  <sheetProtection formatCells="0" formatColumns="0" formatRows="0" insertColumns="0" insertRows="0" insertHyperlinks="0" deleteColumns="0" deleteRows="0" sort="0" autoFilter="0" pivotTables="0"/>
  <mergeCells count="6">
    <mergeCell ref="D227:E227"/>
    <mergeCell ref="A1:C1"/>
    <mergeCell ref="A2:C2"/>
    <mergeCell ref="A3:C3"/>
    <mergeCell ref="D223:E223"/>
    <mergeCell ref="D226:E226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H38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7" width="11.7109375" style="47" bestFit="1" customWidth="1"/>
    <col min="8" max="16384" width="9.140625" style="47"/>
  </cols>
  <sheetData>
    <row r="1" spans="1:8" ht="18.95" customHeight="1" x14ac:dyDescent="0.2">
      <c r="A1" s="180" t="str">
        <f>ESF!A1</f>
        <v xml:space="preserve"> </v>
      </c>
      <c r="B1" s="180"/>
      <c r="C1" s="180"/>
      <c r="D1" s="45" t="s">
        <v>0</v>
      </c>
      <c r="E1" s="46">
        <f>'Notas a los Edos Financieros'!D1</f>
        <v>2022</v>
      </c>
    </row>
    <row r="2" spans="1:8" ht="18.95" customHeight="1" x14ac:dyDescent="0.2">
      <c r="A2" s="180" t="s">
        <v>451</v>
      </c>
      <c r="B2" s="180"/>
      <c r="C2" s="180"/>
      <c r="D2" s="45" t="s">
        <v>2</v>
      </c>
      <c r="E2" s="46" t="str">
        <f>'Notas a los Edos Financieros'!D2</f>
        <v>Trimestral</v>
      </c>
    </row>
    <row r="3" spans="1:8" ht="18.95" customHeight="1" x14ac:dyDescent="0.2">
      <c r="A3" s="180" t="str">
        <f>+'Notas a los Edos Financieros'!B3</f>
        <v>Del 01 de Enero al 31  de diciembre 2022</v>
      </c>
      <c r="B3" s="180"/>
      <c r="C3" s="180"/>
      <c r="D3" s="45" t="s">
        <v>4</v>
      </c>
      <c r="E3" s="46">
        <f>'Notas a los Edos Financieros'!D3</f>
        <v>4</v>
      </c>
    </row>
    <row r="4" spans="1:8" x14ac:dyDescent="0.2">
      <c r="A4" s="48" t="s">
        <v>66</v>
      </c>
      <c r="B4" s="49"/>
      <c r="C4" s="49"/>
      <c r="D4" s="49"/>
      <c r="E4" s="49"/>
    </row>
    <row r="6" spans="1:8" x14ac:dyDescent="0.2">
      <c r="A6" s="49" t="s">
        <v>452</v>
      </c>
      <c r="B6" s="49"/>
      <c r="C6" s="49"/>
      <c r="D6" s="49"/>
      <c r="E6" s="49"/>
    </row>
    <row r="7" spans="1:8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8" x14ac:dyDescent="0.2">
      <c r="A8" s="51">
        <v>3110</v>
      </c>
      <c r="B8" s="47" t="s">
        <v>303</v>
      </c>
      <c r="C8" s="52">
        <v>11429029.390000001</v>
      </c>
      <c r="G8" s="52" t="s">
        <v>652</v>
      </c>
      <c r="H8" s="47" t="s">
        <v>652</v>
      </c>
    </row>
    <row r="9" spans="1:8" x14ac:dyDescent="0.2">
      <c r="A9" s="51">
        <v>3120</v>
      </c>
      <c r="B9" s="47" t="s">
        <v>453</v>
      </c>
      <c r="C9" s="52">
        <v>0</v>
      </c>
      <c r="F9" s="52" t="s">
        <v>652</v>
      </c>
    </row>
    <row r="10" spans="1:8" x14ac:dyDescent="0.2">
      <c r="A10" s="51">
        <v>3130</v>
      </c>
      <c r="B10" s="47" t="s">
        <v>454</v>
      </c>
      <c r="C10" s="52">
        <v>24694544.390000001</v>
      </c>
    </row>
    <row r="12" spans="1:8" x14ac:dyDescent="0.2">
      <c r="A12" s="49" t="s">
        <v>455</v>
      </c>
      <c r="B12" s="49"/>
      <c r="C12" s="49"/>
      <c r="D12" s="49"/>
      <c r="E12" s="49"/>
    </row>
    <row r="13" spans="1:8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8" x14ac:dyDescent="0.2">
      <c r="A14" s="51">
        <v>3210</v>
      </c>
      <c r="B14" s="47" t="s">
        <v>457</v>
      </c>
      <c r="C14" s="160" t="s">
        <v>656</v>
      </c>
      <c r="G14" s="47" t="s">
        <v>652</v>
      </c>
    </row>
    <row r="15" spans="1:8" x14ac:dyDescent="0.2">
      <c r="A15" s="51">
        <v>3220</v>
      </c>
      <c r="B15" s="47" t="s">
        <v>458</v>
      </c>
      <c r="C15" s="52">
        <v>69871955.010000005</v>
      </c>
      <c r="G15" s="52" t="s">
        <v>652</v>
      </c>
    </row>
    <row r="16" spans="1:8" x14ac:dyDescent="0.2">
      <c r="A16" s="51">
        <v>3230</v>
      </c>
      <c r="B16" s="47" t="s">
        <v>459</v>
      </c>
      <c r="C16" s="52">
        <v>0</v>
      </c>
    </row>
    <row r="17" spans="1:5" x14ac:dyDescent="0.2">
      <c r="A17" s="51">
        <v>3231</v>
      </c>
      <c r="B17" s="47" t="s">
        <v>460</v>
      </c>
      <c r="C17" s="52">
        <v>0</v>
      </c>
    </row>
    <row r="18" spans="1:5" x14ac:dyDescent="0.2">
      <c r="A18" s="51">
        <v>3232</v>
      </c>
      <c r="B18" s="47" t="s">
        <v>461</v>
      </c>
      <c r="C18" s="52">
        <v>0</v>
      </c>
    </row>
    <row r="19" spans="1:5" x14ac:dyDescent="0.2">
      <c r="A19" s="51">
        <v>3233</v>
      </c>
      <c r="B19" s="47" t="s">
        <v>462</v>
      </c>
      <c r="C19" s="52">
        <v>0</v>
      </c>
    </row>
    <row r="20" spans="1:5" x14ac:dyDescent="0.2">
      <c r="A20" s="51">
        <v>3239</v>
      </c>
      <c r="B20" s="47" t="s">
        <v>463</v>
      </c>
      <c r="C20" s="52">
        <v>0</v>
      </c>
    </row>
    <row r="21" spans="1:5" x14ac:dyDescent="0.2">
      <c r="A21" s="51">
        <v>3240</v>
      </c>
      <c r="B21" s="47" t="s">
        <v>464</v>
      </c>
      <c r="C21" s="52">
        <v>0</v>
      </c>
    </row>
    <row r="22" spans="1:5" x14ac:dyDescent="0.2">
      <c r="A22" s="51">
        <v>3241</v>
      </c>
      <c r="B22" s="47" t="s">
        <v>465</v>
      </c>
      <c r="C22" s="52">
        <v>0</v>
      </c>
    </row>
    <row r="23" spans="1:5" x14ac:dyDescent="0.2">
      <c r="A23" s="51">
        <v>3242</v>
      </c>
      <c r="B23" s="47" t="s">
        <v>466</v>
      </c>
      <c r="C23" s="52">
        <v>0</v>
      </c>
    </row>
    <row r="24" spans="1:5" x14ac:dyDescent="0.2">
      <c r="A24" s="51">
        <v>3243</v>
      </c>
      <c r="B24" s="47" t="s">
        <v>467</v>
      </c>
      <c r="C24" s="52">
        <v>0</v>
      </c>
    </row>
    <row r="25" spans="1:5" x14ac:dyDescent="0.2">
      <c r="A25" s="51">
        <v>3250</v>
      </c>
      <c r="B25" s="47" t="s">
        <v>468</v>
      </c>
      <c r="C25" s="52">
        <v>1256971.6000000001</v>
      </c>
    </row>
    <row r="26" spans="1:5" x14ac:dyDescent="0.2">
      <c r="A26" s="51">
        <v>3251</v>
      </c>
      <c r="B26" s="47" t="s">
        <v>469</v>
      </c>
      <c r="C26" s="52">
        <v>0</v>
      </c>
    </row>
    <row r="27" spans="1:5" x14ac:dyDescent="0.2">
      <c r="A27" s="51">
        <v>3252</v>
      </c>
      <c r="B27" s="47" t="s">
        <v>470</v>
      </c>
      <c r="C27" s="52">
        <v>0</v>
      </c>
    </row>
    <row r="29" spans="1:5" x14ac:dyDescent="0.2">
      <c r="B29" s="38" t="s">
        <v>64</v>
      </c>
    </row>
    <row r="32" spans="1:5" ht="12.75" x14ac:dyDescent="0.2">
      <c r="B32" s="159"/>
      <c r="C32" s="169"/>
      <c r="D32" s="169"/>
      <c r="E32" s="169"/>
    </row>
    <row r="33" spans="2:5" x14ac:dyDescent="0.2">
      <c r="B33" s="170" t="s">
        <v>657</v>
      </c>
      <c r="C33" s="171"/>
      <c r="D33" s="171" t="s">
        <v>658</v>
      </c>
      <c r="E33" s="171"/>
    </row>
    <row r="34" spans="2:5" x14ac:dyDescent="0.2">
      <c r="B34" s="1"/>
      <c r="C34" s="163"/>
      <c r="D34" s="172"/>
      <c r="E34" s="163"/>
    </row>
    <row r="35" spans="2:5" x14ac:dyDescent="0.2">
      <c r="B35" s="1"/>
      <c r="C35" s="163"/>
      <c r="D35" s="172"/>
      <c r="E35" s="163"/>
    </row>
    <row r="36" spans="2:5" ht="11.25" customHeight="1" x14ac:dyDescent="0.2">
      <c r="B36" s="163" t="s">
        <v>659</v>
      </c>
      <c r="C36" s="175" t="s">
        <v>660</v>
      </c>
      <c r="D36" s="175"/>
      <c r="E36" s="175"/>
    </row>
    <row r="37" spans="2:5" ht="11.25" customHeight="1" x14ac:dyDescent="0.2">
      <c r="B37" s="163" t="s">
        <v>661</v>
      </c>
      <c r="C37" s="175" t="s">
        <v>662</v>
      </c>
      <c r="D37" s="175"/>
      <c r="E37" s="175"/>
    </row>
    <row r="38" spans="2:5" x14ac:dyDescent="0.2">
      <c r="B38" s="173"/>
      <c r="C38" s="169"/>
      <c r="D38" s="169"/>
      <c r="E38" s="169"/>
    </row>
  </sheetData>
  <sheetProtection formatCells="0" formatColumns="0" formatRows="0" insertColumns="0" insertRows="0" insertHyperlinks="0" deleteColumns="0" deleteRows="0" sort="0" autoFilter="0" pivotTables="0"/>
  <mergeCells count="5">
    <mergeCell ref="C36:E36"/>
    <mergeCell ref="C37:E37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157"/>
  <sheetViews>
    <sheetView topLeftCell="A22" workbookViewId="0">
      <selection activeCell="B143" sqref="B143:E14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6" width="11.140625" style="47" bestFit="1" customWidth="1"/>
    <col min="7" max="7" width="9.85546875" style="47" bestFit="1" customWidth="1"/>
    <col min="8" max="16384" width="9.140625" style="47"/>
  </cols>
  <sheetData>
    <row r="1" spans="1:5" s="53" customFormat="1" ht="18.95" customHeight="1" x14ac:dyDescent="0.25">
      <c r="A1" s="180" t="str">
        <f>ESF!A1</f>
        <v xml:space="preserve"> </v>
      </c>
      <c r="B1" s="180"/>
      <c r="C1" s="180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80" t="s">
        <v>474</v>
      </c>
      <c r="B2" s="180"/>
      <c r="C2" s="180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80" t="str">
        <f>ESF!A3</f>
        <v xml:space="preserve"> </v>
      </c>
      <c r="B3" s="180"/>
      <c r="C3" s="180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477</v>
      </c>
      <c r="C8" s="52">
        <v>143000</v>
      </c>
      <c r="D8" s="52">
        <v>104999.66</v>
      </c>
    </row>
    <row r="9" spans="1:5" x14ac:dyDescent="0.2">
      <c r="A9" s="51">
        <v>1112</v>
      </c>
      <c r="B9" s="47" t="s">
        <v>478</v>
      </c>
      <c r="C9" s="52">
        <v>3139891.69</v>
      </c>
      <c r="D9" s="52">
        <v>1471319.33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f>SUM(C8:C14)</f>
        <v>3282891.69</v>
      </c>
      <c r="D15" s="120">
        <v>1576318.99</v>
      </c>
      <c r="E15" s="52" t="s">
        <v>652</v>
      </c>
    </row>
    <row r="18" spans="1:7" x14ac:dyDescent="0.2">
      <c r="A18" s="49" t="s">
        <v>483</v>
      </c>
      <c r="B18" s="49"/>
      <c r="C18" s="49"/>
      <c r="D18" s="49"/>
    </row>
    <row r="19" spans="1:7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7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7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7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7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7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7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7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7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7" x14ac:dyDescent="0.2">
      <c r="A28" s="58">
        <v>1240</v>
      </c>
      <c r="B28" s="59" t="s">
        <v>129</v>
      </c>
      <c r="C28" s="120">
        <f>SUM(C29:C36)</f>
        <v>2444388.7800000003</v>
      </c>
      <c r="D28" s="120">
        <f>SUM(D29:D36)</f>
        <v>689186.59</v>
      </c>
      <c r="E28" s="47" t="s">
        <v>652</v>
      </c>
      <c r="F28" s="164"/>
      <c r="G28" s="167"/>
    </row>
    <row r="29" spans="1:7" x14ac:dyDescent="0.2">
      <c r="A29" s="51">
        <v>1241</v>
      </c>
      <c r="B29" s="47" t="s">
        <v>130</v>
      </c>
      <c r="C29" s="168">
        <v>243689.59</v>
      </c>
      <c r="D29" s="52">
        <v>243689.59</v>
      </c>
    </row>
    <row r="30" spans="1:7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7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7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445497.19</v>
      </c>
      <c r="D34" s="52">
        <v>445497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1755202</v>
      </c>
      <c r="D36" s="52">
        <v>0</v>
      </c>
      <c r="E36" s="52" t="s">
        <v>652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f>+C20+C28+C37</f>
        <v>2444388.7800000003</v>
      </c>
      <c r="D43" s="120">
        <f>D20+D28+D37</f>
        <v>689186.59</v>
      </c>
      <c r="E43" s="52" t="s">
        <v>652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21" customHeight="1" x14ac:dyDescent="0.25">
      <c r="A47" s="58">
        <v>3210</v>
      </c>
      <c r="B47" s="59" t="s">
        <v>488</v>
      </c>
      <c r="C47" s="120" t="s">
        <v>656</v>
      </c>
      <c r="D47" s="120">
        <v>0</v>
      </c>
      <c r="E47" s="140" t="s">
        <v>652</v>
      </c>
      <c r="F47"/>
    </row>
    <row r="48" spans="1:6" ht="9.9499999999999993" customHeight="1" x14ac:dyDescent="0.25">
      <c r="A48" s="51"/>
      <c r="B48" s="132" t="s">
        <v>489</v>
      </c>
      <c r="C48" s="120">
        <v>0</v>
      </c>
      <c r="D48" s="120">
        <v>0</v>
      </c>
      <c r="E48" s="141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f>+C67</f>
        <v>2026231.74</v>
      </c>
      <c r="D62" s="120">
        <v>1839955.0700000003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11.25" customHeight="1" x14ac:dyDescent="0.25">
      <c r="A67" s="51">
        <v>5515</v>
      </c>
      <c r="B67" s="47" t="s">
        <v>419</v>
      </c>
      <c r="C67" s="52">
        <v>2026231.74</v>
      </c>
      <c r="D67" s="52">
        <v>1839955.0700000003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20">
        <v>0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496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2111</v>
      </c>
      <c r="B97" s="47" t="s">
        <v>497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498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2112</v>
      </c>
      <c r="B99" s="47" t="s">
        <v>499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502</v>
      </c>
      <c r="C102" s="120">
        <v>0</v>
      </c>
      <c r="D102" s="120">
        <v>0</v>
      </c>
      <c r="F102"/>
    </row>
    <row r="103" spans="1:6" ht="9.9499999999999993" customHeight="1" x14ac:dyDescent="0.2">
      <c r="A103" s="58">
        <v>4300</v>
      </c>
      <c r="B103" s="142" t="s">
        <v>43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2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3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3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2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3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3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3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3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3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2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3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2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3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2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3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3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3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3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3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3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3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3" t="s">
        <v>503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506</v>
      </c>
      <c r="C128" s="52">
        <v>0</v>
      </c>
      <c r="D128" s="52">
        <v>0</v>
      </c>
      <c r="F128"/>
    </row>
    <row r="129" spans="1:7" ht="9.9499999999999993" customHeight="1" x14ac:dyDescent="0.25">
      <c r="A129" s="51">
        <v>1124</v>
      </c>
      <c r="B129" s="131" t="s">
        <v>507</v>
      </c>
      <c r="C129" s="52">
        <v>0</v>
      </c>
      <c r="D129" s="52">
        <v>0</v>
      </c>
      <c r="F129"/>
    </row>
    <row r="130" spans="1:7" ht="9.9499999999999993" customHeight="1" x14ac:dyDescent="0.25">
      <c r="A130" s="51">
        <v>1124</v>
      </c>
      <c r="B130" s="131" t="s">
        <v>508</v>
      </c>
      <c r="C130" s="52">
        <v>0</v>
      </c>
      <c r="D130" s="52">
        <v>0</v>
      </c>
      <c r="F130"/>
    </row>
    <row r="131" spans="1:7" ht="9.9499999999999993" customHeight="1" x14ac:dyDescent="0.25">
      <c r="A131" s="51">
        <v>1124</v>
      </c>
      <c r="B131" s="131" t="s">
        <v>509</v>
      </c>
      <c r="C131" s="52">
        <v>0</v>
      </c>
      <c r="D131" s="52">
        <v>0</v>
      </c>
      <c r="F131"/>
    </row>
    <row r="132" spans="1:7" ht="9.9499999999999993" customHeight="1" x14ac:dyDescent="0.25">
      <c r="A132" s="51">
        <v>1122</v>
      </c>
      <c r="B132" s="131" t="s">
        <v>510</v>
      </c>
      <c r="C132" s="52">
        <v>0</v>
      </c>
      <c r="D132" s="52">
        <v>0</v>
      </c>
      <c r="F132"/>
    </row>
    <row r="133" spans="1:7" ht="9.9499999999999993" customHeight="1" x14ac:dyDescent="0.25">
      <c r="A133" s="51">
        <v>1122</v>
      </c>
      <c r="B133" s="131" t="s">
        <v>511</v>
      </c>
      <c r="C133" s="52">
        <v>0</v>
      </c>
      <c r="D133" s="52">
        <v>0</v>
      </c>
      <c r="F133"/>
    </row>
    <row r="134" spans="1:7" ht="9.9499999999999993" customHeight="1" x14ac:dyDescent="0.25">
      <c r="A134" s="51">
        <v>1122</v>
      </c>
      <c r="B134" s="131" t="s">
        <v>512</v>
      </c>
      <c r="C134" s="52">
        <v>0</v>
      </c>
      <c r="D134" s="52">
        <v>0</v>
      </c>
      <c r="F134"/>
    </row>
    <row r="135" spans="1:7" ht="16.5" customHeight="1" x14ac:dyDescent="0.25">
      <c r="A135" s="51"/>
      <c r="B135" s="134" t="s">
        <v>513</v>
      </c>
      <c r="C135" s="120">
        <f>+C62+C47</f>
        <v>1639260.42</v>
      </c>
      <c r="D135" s="120">
        <f>D47+D48-D102</f>
        <v>0</v>
      </c>
      <c r="E135" s="47" t="s">
        <v>652</v>
      </c>
      <c r="F135" t="s">
        <v>652</v>
      </c>
      <c r="G135" s="52" t="s">
        <v>652</v>
      </c>
    </row>
    <row r="136" spans="1:7" ht="9.9499999999999993" customHeight="1" x14ac:dyDescent="0.25">
      <c r="F136"/>
    </row>
    <row r="137" spans="1:7" ht="9.9499999999999993" customHeight="1" x14ac:dyDescent="0.25">
      <c r="B137" s="38" t="s">
        <v>64</v>
      </c>
      <c r="F137"/>
    </row>
    <row r="138" spans="1:7" ht="9.9499999999999993" customHeight="1" x14ac:dyDescent="0.25">
      <c r="F138"/>
    </row>
    <row r="139" spans="1:7" ht="9" customHeight="1" x14ac:dyDescent="0.25">
      <c r="F139"/>
    </row>
    <row r="140" spans="1:7" ht="9.9499999999999993" customHeight="1" x14ac:dyDescent="0.25">
      <c r="C140" s="52" t="s">
        <v>652</v>
      </c>
      <c r="F140"/>
    </row>
    <row r="141" spans="1:7" ht="9.9499999999999993" customHeight="1" x14ac:dyDescent="0.25">
      <c r="C141" s="52" t="s">
        <v>652</v>
      </c>
      <c r="F141"/>
    </row>
    <row r="142" spans="1:7" ht="9.9499999999999993" customHeight="1" x14ac:dyDescent="0.25">
      <c r="C142" s="52" t="s">
        <v>652</v>
      </c>
      <c r="F142"/>
    </row>
    <row r="143" spans="1:7" ht="15" customHeight="1" x14ac:dyDescent="0.25">
      <c r="B143" s="170" t="s">
        <v>657</v>
      </c>
      <c r="C143" s="171"/>
      <c r="D143" s="178" t="s">
        <v>658</v>
      </c>
      <c r="E143" s="178"/>
      <c r="F143"/>
    </row>
    <row r="144" spans="1:7" ht="25.5" customHeight="1" x14ac:dyDescent="0.25">
      <c r="B144" s="1"/>
      <c r="C144" s="163"/>
      <c r="D144" s="172"/>
      <c r="E144" s="163"/>
      <c r="F144"/>
    </row>
    <row r="145" spans="2:7" ht="9.9499999999999993" customHeight="1" x14ac:dyDescent="0.25">
      <c r="B145" s="1"/>
      <c r="C145" s="163"/>
      <c r="D145" s="172"/>
      <c r="E145" s="163"/>
      <c r="F145"/>
    </row>
    <row r="146" spans="2:7" ht="9.9499999999999993" customHeight="1" x14ac:dyDescent="0.25">
      <c r="B146" s="163" t="s">
        <v>659</v>
      </c>
      <c r="C146" s="163"/>
      <c r="D146" s="175" t="s">
        <v>660</v>
      </c>
      <c r="E146" s="175"/>
      <c r="F146"/>
    </row>
    <row r="147" spans="2:7" ht="15" x14ac:dyDescent="0.25">
      <c r="B147" s="163" t="s">
        <v>661</v>
      </c>
      <c r="C147" s="163"/>
      <c r="D147" s="175" t="s">
        <v>662</v>
      </c>
      <c r="E147" s="175"/>
      <c r="F147"/>
    </row>
    <row r="148" spans="2:7" ht="15" x14ac:dyDescent="0.25">
      <c r="F148"/>
    </row>
    <row r="149" spans="2:7" ht="15" x14ac:dyDescent="0.25">
      <c r="F149"/>
    </row>
    <row r="150" spans="2:7" ht="15" x14ac:dyDescent="0.25">
      <c r="F150"/>
    </row>
    <row r="151" spans="2:7" ht="15" x14ac:dyDescent="0.25">
      <c r="F151"/>
    </row>
    <row r="152" spans="2:7" ht="15" x14ac:dyDescent="0.25">
      <c r="F152"/>
      <c r="G152" s="135"/>
    </row>
    <row r="153" spans="2:7" ht="15" x14ac:dyDescent="0.25">
      <c r="F153"/>
    </row>
    <row r="154" spans="2:7" ht="15" x14ac:dyDescent="0.25">
      <c r="F154"/>
    </row>
    <row r="155" spans="2:7" ht="15" x14ac:dyDescent="0.25">
      <c r="F155"/>
    </row>
    <row r="156" spans="2:7" ht="15" x14ac:dyDescent="0.25">
      <c r="F156"/>
    </row>
    <row r="157" spans="2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6">
    <mergeCell ref="D147:E147"/>
    <mergeCell ref="A1:C1"/>
    <mergeCell ref="A2:C2"/>
    <mergeCell ref="A3:C3"/>
    <mergeCell ref="D143:E143"/>
    <mergeCell ref="D146:E146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60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6" sqref="B6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8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e1e11683-3f47-48b4-913f-1ce6cfe10f09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Administracion</cp:lastModifiedBy>
  <cp:revision/>
  <cp:lastPrinted>2023-02-15T17:57:40Z</cp:lastPrinted>
  <dcterms:created xsi:type="dcterms:W3CDTF">2012-12-11T20:36:24Z</dcterms:created>
  <dcterms:modified xsi:type="dcterms:W3CDTF">2023-02-15T18:11:13Z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